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768" yWindow="1056" windowWidth="22272" windowHeight="11904"/>
  </bookViews>
  <sheets>
    <sheet name="Arkusz2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2"/>
  <c r="D6" l="1"/>
  <c r="C6"/>
  <c r="E62"/>
  <c r="E65" s="1"/>
  <c r="E57"/>
  <c r="E60"/>
  <c r="E59"/>
  <c r="E58"/>
  <c r="E56"/>
  <c r="E54"/>
  <c r="E53"/>
  <c r="E52"/>
  <c r="E51"/>
  <c r="E50"/>
  <c r="D55"/>
  <c r="D49"/>
  <c r="C55"/>
  <c r="C49"/>
  <c r="E48"/>
  <c r="E47"/>
  <c r="E46"/>
  <c r="E45"/>
  <c r="E43"/>
  <c r="E42"/>
  <c r="E41"/>
  <c r="E39"/>
  <c r="E38"/>
  <c r="E37"/>
  <c r="E36"/>
  <c r="E35"/>
  <c r="E34"/>
  <c r="E33"/>
  <c r="E32"/>
  <c r="E30"/>
  <c r="E29"/>
  <c r="E28"/>
  <c r="E27"/>
  <c r="E26"/>
  <c r="E24"/>
  <c r="E23"/>
  <c r="E21"/>
  <c r="E20"/>
  <c r="E19"/>
  <c r="E18"/>
  <c r="E17"/>
  <c r="D44"/>
  <c r="D40"/>
  <c r="D31"/>
  <c r="D22"/>
  <c r="D16"/>
  <c r="C44"/>
  <c r="C40"/>
  <c r="C31"/>
  <c r="C22"/>
  <c r="C16"/>
  <c r="E14"/>
  <c r="E13"/>
  <c r="E11"/>
  <c r="D12"/>
  <c r="D10" s="1"/>
  <c r="C12"/>
  <c r="C10" s="1"/>
  <c r="E9"/>
  <c r="E8"/>
  <c r="E7"/>
  <c r="E6" l="1"/>
  <c r="E55"/>
  <c r="E49"/>
  <c r="E44"/>
  <c r="E22"/>
  <c r="E16"/>
  <c r="E31"/>
  <c r="E40"/>
  <c r="D15"/>
  <c r="D61" s="1"/>
  <c r="C15"/>
  <c r="C61" s="1"/>
  <c r="E12"/>
  <c r="E10" s="1"/>
  <c r="E15" l="1"/>
</calcChain>
</file>

<file path=xl/sharedStrings.xml><?xml version="1.0" encoding="utf-8"?>
<sst xmlns="http://schemas.openxmlformats.org/spreadsheetml/2006/main" count="178" uniqueCount="109">
  <si>
    <t>KOSZT CAŁKOWITY INWESTYCJI BRUTTO</t>
  </si>
  <si>
    <t>PODLEGA WALORYZACJI, wskaźnik dla grupy robót "Roboty ziemne" z ORGBUD*</t>
  </si>
  <si>
    <t>PODLEGA WALORYZACJI JAK w pozycji "Razem obiekt" z ORGBUD*</t>
  </si>
  <si>
    <t>PODLEGA WALORYZACJI, wskaźnik dla grupy robót "Fundamenty" z ORGBUD*</t>
  </si>
  <si>
    <t>PODLEGA WALORYZACJI, wskaźnik dla grupy robót "Konstrukcja ścian podziemia" z ORGBUD*</t>
  </si>
  <si>
    <t>PODLEGA WALORYZACJI, wskaźnik dla grupy robót "Konstrukcja ścian nadziemia" z ORGBUD*</t>
  </si>
  <si>
    <t>PODLEGA WALORYZACJI, wskaźnik dla grupy robót "Konstrukcja stropów nadziemia" z ORGBUD*</t>
  </si>
  <si>
    <t>PODLEGA WALORYZACJI, wskaźnik dla grupy robót "Konstrukcja schodów" z ORGBUD*</t>
  </si>
  <si>
    <t>PODLEGA WALORYZACJI, wskaźnik dla grupy robót "Konstrukcja dachu" z ORGBUD*</t>
  </si>
  <si>
    <t>PODLEGA WALORYZACJI, wskaźnik dla grupy robót "Pokrycia dachowe" z ORGBUD*</t>
  </si>
  <si>
    <t>PODLEGA WALORYZACJI, wskaźnik dla grupy robót "Ścianki działowe" z ORGBUD*</t>
  </si>
  <si>
    <t>PODLEGA WALORYZACJI, wskaźnik dla grupy robót "Tynki i okładziny wewnętrzne" z ORGBUD*</t>
  </si>
  <si>
    <t>PODLEGA WALORYZACJI, wskaźnik dla grupy robót "Stolarka drzwiowa" z ORGBUD*</t>
  </si>
  <si>
    <t>PODLEGA WALORYZACJI, wskaźnik dla grupy robót "Podłoża, posadzki, podłogi" z ORGBUD*</t>
  </si>
  <si>
    <t>PODLEGA WALORYZACJI, wskaźnik dla grupy robót "Elementy ślusarsko-kowalskie" z ORGBUD*</t>
  </si>
  <si>
    <t>PODLEGA WALORYZACJI, wskaźnik dla grupy robót "Malowanie" z ORGBUD*</t>
  </si>
  <si>
    <t>PODLEGA WALORYZACJI, wskaźnik dla grupy robót "Elewacja" z ORGBUD*</t>
  </si>
  <si>
    <t>PODLEGA WALORYZACJI, wskaźnik dla grupy robót "Różne pozostałe" z ORGBUD*</t>
  </si>
  <si>
    <t>PODLEGA WALORYZACJI, wskaźnik dla grupy robót "Instalacje" z ORGBUD*</t>
  </si>
  <si>
    <t>NIE PODLEGA WALORYZACJI</t>
  </si>
  <si>
    <t>Harmonogram rzeczowo-finansowy</t>
  </si>
  <si>
    <t>UWAGA! Maksymalna dopuszczone przez Zamawiającego wartość odchylenia od zaproponowanej struktury +/- 1%</t>
  </si>
  <si>
    <t>wartość [zł]</t>
  </si>
  <si>
    <t>Określenie podstawy doboru wskaźnika waloryzacji</t>
  </si>
  <si>
    <t>Nakłady</t>
  </si>
  <si>
    <t>struktura %
nakładów</t>
  </si>
  <si>
    <t>Propozycja struktury procentowej nakładów</t>
  </si>
  <si>
    <t>Opis nakładów (opracowanie dokumentacji, roboty, elementy robót, materiały, urządzenia)</t>
  </si>
  <si>
    <t>DZIAŁ</t>
  </si>
  <si>
    <t>OPIS</t>
  </si>
  <si>
    <t>I</t>
  </si>
  <si>
    <t>STUDIA, DOKUMENTACJA, PRZYGOTOWANIE INWESTYCJI</t>
  </si>
  <si>
    <t>1) projekt budowlany (w tym opłaty związane z jego opracowaniem oraz prawomocne pozwolenie na budowę)</t>
  </si>
  <si>
    <t>2) projekt wykonawczy (w tym kosztorysy, specyfikacje etc.)</t>
  </si>
  <si>
    <t>3) nadzór autorski (w tym ostateczne pozwolenie na użytkowanie, ostateczny odbiór przez Zamawiajacego, przeszkolenia etc.)</t>
  </si>
  <si>
    <t>24 miesiące</t>
  </si>
  <si>
    <t>II</t>
  </si>
  <si>
    <t>ROBOTY PRZYGOTOWAWCZE PLACU BUDOWY NETTO</t>
  </si>
  <si>
    <t>2. Zagospodarowanie placu budowy:</t>
  </si>
  <si>
    <t>1) przyłączenia instalacji na potrzeby budowy (woda, energia)</t>
  </si>
  <si>
    <t>2) ogrodzenie terenu, zaplecze socjalne i magazynowe</t>
  </si>
  <si>
    <t>III</t>
  </si>
  <si>
    <t>ROBOTY BUDOWLANE OBIEKTU NETTO</t>
  </si>
  <si>
    <t>1. RAZEM STAN "ZEROWY"</t>
  </si>
  <si>
    <t>2. RAZEM STAN "SUROWY"</t>
  </si>
  <si>
    <t>3. RAZEM ROBOTY STANU "WYKOŃCZENIOWEGO" WEWNĘTRZNEGO</t>
  </si>
  <si>
    <t>4. RAZEM ROBOTY STANU "WYKOŃCZENIOWEGO" ZEWNĘTRZNEGO</t>
  </si>
  <si>
    <t>5. RAZEM ROBOTY INSTALACJI WEWNĘTRZNYCH</t>
  </si>
  <si>
    <t>1) roboty ziemne</t>
  </si>
  <si>
    <t>2) fundamenty</t>
  </si>
  <si>
    <t>3) ściany podziemia</t>
  </si>
  <si>
    <t>4) stropy nad podziemiem i schody</t>
  </si>
  <si>
    <t>5) izolacje przeciw wilgociowe</t>
  </si>
  <si>
    <t>1) ściany nadziemia</t>
  </si>
  <si>
    <t>1) tynki i wykończenie ścian</t>
  </si>
  <si>
    <t>2) roboty malarskie</t>
  </si>
  <si>
    <t>4) inne roboty wykończeniowe ścian wewnętrznych</t>
  </si>
  <si>
    <t>5) windy</t>
  </si>
  <si>
    <t>6) podłogi, posadzki, wykładziny</t>
  </si>
  <si>
    <t>7) elementy kowalsko-ślusarskie</t>
  </si>
  <si>
    <t>8) różne roboty wewnętrzne</t>
  </si>
  <si>
    <t>1) elewacje wraz z ociepleniem</t>
  </si>
  <si>
    <t>2) różne roboty zewnętrzne</t>
  </si>
  <si>
    <t>2) instalacja fotowoltaiczna i solarna</t>
  </si>
  <si>
    <t>1) instalacje elektryczne i teletechniczne wewnętrzne</t>
  </si>
  <si>
    <t>2) instalacje sanitarne wewnewnętrzne (wod-kan,co, cw)</t>
  </si>
  <si>
    <t>3) instalacje wentylacji</t>
  </si>
  <si>
    <t>4) urządzenia instalacji wewnętrznych</t>
  </si>
  <si>
    <t>IV</t>
  </si>
  <si>
    <t>UZBROJENIE TERENU</t>
  </si>
  <si>
    <t>1) elektryczne</t>
  </si>
  <si>
    <t>2) centralnego ogrzewania</t>
  </si>
  <si>
    <t>3) wodociągowe</t>
  </si>
  <si>
    <t>4) kanalizacji (ogólnospławna lub sanitarna i deszczowa)</t>
  </si>
  <si>
    <t>5) teletechniczne</t>
  </si>
  <si>
    <t>URZĄDZENIE TERENU NETTO</t>
  </si>
  <si>
    <t>V</t>
  </si>
  <si>
    <t>2) ukształtowanie terenu</t>
  </si>
  <si>
    <t>3) nasadzenia, zieleń</t>
  </si>
  <si>
    <t>VI</t>
  </si>
  <si>
    <t>KOSZT CAŁKOWITY INWESTYCJI NETTO</t>
  </si>
  <si>
    <t>4) altany śmietnikowe, stojaki na rowery, bramki wjazdowe</t>
  </si>
  <si>
    <t>1. Przygotowanie terenu (niwelacja, rozbiórki, wyburzenia, kolizje, etc.)</t>
  </si>
  <si>
    <t>5) oświetlenie terenu, plac zabaw, instalacja CCTV</t>
  </si>
  <si>
    <t>7 miesięcy</t>
  </si>
  <si>
    <t>1) drogi, zjazdy, chodniki wewnątrzosiedlowe, alejki, etc.</t>
  </si>
  <si>
    <t>PODATEK OD TOWARÓW I USŁUG</t>
  </si>
  <si>
    <t>VAT 8%</t>
  </si>
  <si>
    <t>VAT 23%</t>
  </si>
  <si>
    <t>ND.</t>
  </si>
  <si>
    <t>Terminy realizacji poszczególnych elementów Przedsięwzięcia, licząc od dnia udzielenia zamówienia</t>
  </si>
  <si>
    <t>Wykonawca wypełnia pola oznaczone kolorem niebieskim. W kolumnie "Terminy realizacji poszczególnych elementów Przedsięwzięcia, licząc od dnia udzielenia zamówienia" Wykonawca podaje liczbę miesięcy konieczną do zakończenia danego etapu prac - nie więcej niż 24 miesiące. Pozostałe komórki zostały zablokowane, aby niemożliwa była ich edycja.</t>
  </si>
  <si>
    <t>UWAGA! Wykonawca podaje nakłady w cenach netto. Podatek od towarów i usług należy uwzględnić w komórkach F63 i F64.</t>
  </si>
  <si>
    <t>NA ZASADACH OGÓLNYCH</t>
  </si>
  <si>
    <t>PODLEGA WALORYZACJI, wskaźnik dla grupy robót "Konstrukcja stropu nad piwnicą" z ORGBUD*</t>
  </si>
  <si>
    <t xml:space="preserve">*ORGBUD-oznacza tabelę z publikcji Serwisu Informacji Cenowych Budownictwa „Orgbud-Serwis”, tabela o nazwie: „Budynki mieszkalne wielorodzinne w technologii tradycyjnej uprzemysłowionej, podpiwniczone, wykończenie standardowe”. </t>
  </si>
  <si>
    <t>3) konstrukcja schodów</t>
  </si>
  <si>
    <t>2) konstrukcja stropów</t>
  </si>
  <si>
    <t>4) ścianki działowe w podziemiu, nadziemiu, poddaszu</t>
  </si>
  <si>
    <t>5) dach - konstrukcja</t>
  </si>
  <si>
    <t>6) dach - pokrycie (w tym ocieplenie), obróbki blacharskie</t>
  </si>
  <si>
    <t>7) izolacje przeciw wilgociowe, cieplne ( z wyłaczeniem ścian zew. nadziemia), p-dźw.</t>
  </si>
  <si>
    <t>8) okna i drzwi</t>
  </si>
  <si>
    <t>PODLEGA WALORYZACJI, wskaźnik dla grupy robót "Stolarka okienna" oraz "Stolarka drzwiowa" z ORGBUD*</t>
  </si>
  <si>
    <t>3) stolarka drzwiowa wewnętrzna</t>
  </si>
  <si>
    <t>PODLEGA WALORYZACJI, wskaźnik dla grupy robót "Instalacje elektryczne" oraz "Instalacje teletechniczne" z ORGBUD*</t>
  </si>
  <si>
    <t>PODLEGA WALORYZACJI, wskaźnik dla grupy robót "Instalacje wodno-kanalizacyjne" oraz "Instalacje c.o." z ORGBUD*</t>
  </si>
  <si>
    <t>Zamawiający przewiduje możliwość dokonania istotnych zmian postanowień zawartej umowy w stosunku do treści oferty w przypadku zmiany:
1) stawki podatku od towarów i usług,
2) wysokości minimalnego wynagrodzenia za pracę albo wysokości minimalnej stawki godzinowej, ustalonych na podstawie przepisów ustawy z dnia 10 października 2002 r. o minimalnym wynagrodzeniu za pracę,
3) zasad podlegania ubezpieczeniom społecznym lub ubezpieczeniu zdrowotnemu lub wysokości stawki składki na ubezpieczenia społeczne lub zdrowotne,
4) zasad gromadzenia i wysokości wpłat do pracowniczych planów kapitałowych, o których mowa w ustawie z dnia 4 października 2018 r. o pracowniczych planach kapitałowych.
W tabeli powyżej pozycje opisane jako "waloryzowane na zasadach ogólnych" podlegają waloryzacji w ww. okoliczonościach, na zasadach opisanych w Projekcie umowy.</t>
  </si>
  <si>
    <t>6 miesięcy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</si>
</sst>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CC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2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9" fontId="0" fillId="0" borderId="0" xfId="2" applyFont="1" applyAlignment="1" applyProtection="1">
      <alignment horizontal="center" vertical="center"/>
      <protection locked="0"/>
    </xf>
    <xf numFmtId="164" fontId="0" fillId="4" borderId="2" xfId="2" applyNumberFormat="1" applyFont="1" applyFill="1" applyBorder="1" applyAlignment="1" applyProtection="1">
      <alignment horizontal="center" vertical="center"/>
      <protection locked="0"/>
    </xf>
    <xf numFmtId="164" fontId="0" fillId="4" borderId="4" xfId="2" applyNumberFormat="1" applyFont="1" applyFill="1" applyBorder="1" applyAlignment="1" applyProtection="1">
      <alignment horizontal="center" vertical="center"/>
      <protection locked="0"/>
    </xf>
    <xf numFmtId="4" fontId="0" fillId="4" borderId="5" xfId="0" applyNumberForma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4" fontId="0" fillId="0" borderId="5" xfId="0" applyNumberFormat="1" applyBorder="1" applyAlignment="1" applyProtection="1">
      <alignment vertical="center"/>
      <protection hidden="1"/>
    </xf>
    <xf numFmtId="4" fontId="2" fillId="0" borderId="5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164" fontId="0" fillId="3" borderId="2" xfId="2" applyNumberFormat="1" applyFont="1" applyFill="1" applyBorder="1" applyAlignment="1" applyProtection="1">
      <alignment horizontal="center" vertical="center"/>
      <protection hidden="1"/>
    </xf>
    <xf numFmtId="164" fontId="0" fillId="0" borderId="2" xfId="2" applyNumberFormat="1" applyFon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left" vertical="center" wrapText="1" indent="4"/>
      <protection hidden="1"/>
    </xf>
    <xf numFmtId="0" fontId="6" fillId="2" borderId="2" xfId="0" applyFont="1" applyFill="1" applyBorder="1" applyAlignment="1" applyProtection="1">
      <alignment horizontal="left" vertical="center" indent="2"/>
      <protection hidden="1"/>
    </xf>
    <xf numFmtId="164" fontId="0" fillId="2" borderId="2" xfId="2" applyNumberFormat="1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left" vertical="center" wrapText="1" indent="4"/>
      <protection hidden="1"/>
    </xf>
    <xf numFmtId="164" fontId="0" fillId="0" borderId="4" xfId="2" applyNumberFormat="1" applyFont="1" applyBorder="1" applyAlignment="1" applyProtection="1">
      <alignment horizontal="center" vertical="center"/>
      <protection hidden="1"/>
    </xf>
    <xf numFmtId="4" fontId="0" fillId="0" borderId="4" xfId="0" applyNumberFormat="1" applyBorder="1" applyAlignment="1" applyProtection="1">
      <alignment vertical="center"/>
      <protection hidden="1"/>
    </xf>
    <xf numFmtId="0" fontId="6" fillId="3" borderId="3" xfId="0" applyFont="1" applyFill="1" applyBorder="1" applyAlignment="1" applyProtection="1">
      <alignment vertical="center"/>
      <protection hidden="1"/>
    </xf>
    <xf numFmtId="164" fontId="0" fillId="3" borderId="3" xfId="2" applyNumberFormat="1" applyFont="1" applyFill="1" applyBorder="1" applyAlignment="1" applyProtection="1">
      <alignment horizontal="center" vertical="center"/>
      <protection hidden="1"/>
    </xf>
    <xf numFmtId="164" fontId="0" fillId="0" borderId="3" xfId="2" applyNumberFormat="1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4" fontId="0" fillId="3" borderId="6" xfId="2" applyNumberFormat="1" applyFont="1" applyFill="1" applyBorder="1" applyAlignment="1" applyProtection="1">
      <alignment horizontal="center" vertical="center"/>
      <protection hidden="1"/>
    </xf>
    <xf numFmtId="164" fontId="0" fillId="0" borderId="6" xfId="2" applyNumberFormat="1" applyFont="1" applyBorder="1" applyAlignment="1" applyProtection="1">
      <alignment horizontal="center" vertical="center"/>
      <protection hidden="1"/>
    </xf>
    <xf numFmtId="4" fontId="0" fillId="4" borderId="2" xfId="0" applyNumberFormat="1" applyFill="1" applyBorder="1" applyAlignment="1" applyProtection="1">
      <alignment vertical="center"/>
      <protection locked="0"/>
    </xf>
  </cellXfs>
  <cellStyles count="3">
    <cellStyle name="Normalny" xfId="0" builtinId="0"/>
    <cellStyle name="Normalny 4" xfId="1"/>
    <cellStyle name="Procentowy" xfId="2" builtinId="5"/>
  </cellStyles>
  <dxfs count="0"/>
  <tableStyles count="0" defaultTableStyle="TableStyleMedium2" defaultPivotStyle="PivotStyleLight16"/>
  <colors>
    <mruColors>
      <color rgb="FF66CCFF"/>
      <color rgb="FFFFFF99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Normal="100" workbookViewId="0">
      <selection sqref="A1:G1"/>
    </sheetView>
  </sheetViews>
  <sheetFormatPr defaultRowHeight="14.4"/>
  <cols>
    <col min="1" max="1" width="10.77734375" style="2" customWidth="1"/>
    <col min="2" max="2" width="66.21875" style="1" customWidth="1"/>
    <col min="3" max="3" width="20.77734375" style="6" customWidth="1"/>
    <col min="4" max="5" width="20.77734375" style="1" customWidth="1"/>
    <col min="6" max="6" width="20.77734375" style="2" customWidth="1"/>
    <col min="7" max="7" width="40.33203125" style="1" customWidth="1"/>
    <col min="8" max="8" width="1.77734375" style="1" customWidth="1"/>
    <col min="9" max="16384" width="8.88671875" style="1"/>
  </cols>
  <sheetData>
    <row r="1" spans="1:7" ht="18">
      <c r="A1" s="17" t="s">
        <v>20</v>
      </c>
      <c r="B1" s="17"/>
      <c r="C1" s="17"/>
      <c r="D1" s="17"/>
      <c r="E1" s="17"/>
      <c r="F1" s="17"/>
      <c r="G1" s="17"/>
    </row>
    <row r="2" spans="1:7">
      <c r="A2" s="18" t="s">
        <v>21</v>
      </c>
      <c r="B2" s="18"/>
      <c r="C2" s="18"/>
      <c r="D2" s="18"/>
      <c r="E2" s="18"/>
      <c r="F2" s="18"/>
      <c r="G2" s="18"/>
    </row>
    <row r="3" spans="1:7">
      <c r="A3" s="19" t="s">
        <v>92</v>
      </c>
      <c r="B3" s="19"/>
      <c r="C3" s="19"/>
      <c r="D3" s="19"/>
      <c r="E3" s="19"/>
      <c r="F3" s="19"/>
      <c r="G3" s="19"/>
    </row>
    <row r="4" spans="1:7" ht="57.6" customHeight="1">
      <c r="A4" s="20" t="s">
        <v>27</v>
      </c>
      <c r="B4" s="20"/>
      <c r="C4" s="20" t="s">
        <v>26</v>
      </c>
      <c r="D4" s="21" t="s">
        <v>24</v>
      </c>
      <c r="E4" s="21"/>
      <c r="F4" s="20" t="s">
        <v>90</v>
      </c>
      <c r="G4" s="20" t="s">
        <v>23</v>
      </c>
    </row>
    <row r="5" spans="1:7" ht="43.2" customHeight="1">
      <c r="A5" s="22" t="s">
        <v>28</v>
      </c>
      <c r="B5" s="22" t="s">
        <v>29</v>
      </c>
      <c r="C5" s="20"/>
      <c r="D5" s="22" t="s">
        <v>25</v>
      </c>
      <c r="E5" s="22" t="s">
        <v>22</v>
      </c>
      <c r="F5" s="20"/>
      <c r="G5" s="20"/>
    </row>
    <row r="6" spans="1:7">
      <c r="A6" s="23" t="s">
        <v>30</v>
      </c>
      <c r="B6" s="24" t="s">
        <v>31</v>
      </c>
      <c r="C6" s="25">
        <f>SUM(C7:C9)</f>
        <v>0.04</v>
      </c>
      <c r="D6" s="26">
        <f>SUM(D7:D9)</f>
        <v>0</v>
      </c>
      <c r="E6" s="27">
        <f>SUM(E7:E9)</f>
        <v>0</v>
      </c>
      <c r="F6" s="23" t="s">
        <v>35</v>
      </c>
      <c r="G6" s="23" t="s">
        <v>89</v>
      </c>
    </row>
    <row r="7" spans="1:7" ht="24">
      <c r="A7" s="23"/>
      <c r="B7" s="28" t="s">
        <v>32</v>
      </c>
      <c r="C7" s="26">
        <v>1.7000000000000001E-2</v>
      </c>
      <c r="D7" s="7"/>
      <c r="E7" s="27">
        <f>ROUND(D7*$E$61,2)</f>
        <v>0</v>
      </c>
      <c r="F7" s="23" t="s">
        <v>108</v>
      </c>
      <c r="G7" s="23" t="s">
        <v>19</v>
      </c>
    </row>
    <row r="8" spans="1:7">
      <c r="A8" s="23"/>
      <c r="B8" s="28" t="s">
        <v>33</v>
      </c>
      <c r="C8" s="26">
        <v>1.2999999999999999E-2</v>
      </c>
      <c r="D8" s="7"/>
      <c r="E8" s="27">
        <f>ROUND(D8*$E$61,2)</f>
        <v>0</v>
      </c>
      <c r="F8" s="23" t="s">
        <v>84</v>
      </c>
      <c r="G8" s="23" t="s">
        <v>19</v>
      </c>
    </row>
    <row r="9" spans="1:7" ht="24">
      <c r="A9" s="23"/>
      <c r="B9" s="28" t="s">
        <v>34</v>
      </c>
      <c r="C9" s="26">
        <v>0.01</v>
      </c>
      <c r="D9" s="7"/>
      <c r="E9" s="27">
        <f>ROUND(D9*$E$61,2)</f>
        <v>0</v>
      </c>
      <c r="F9" s="23" t="s">
        <v>35</v>
      </c>
      <c r="G9" s="23" t="s">
        <v>93</v>
      </c>
    </row>
    <row r="10" spans="1:7">
      <c r="A10" s="23" t="s">
        <v>36</v>
      </c>
      <c r="B10" s="24" t="s">
        <v>37</v>
      </c>
      <c r="C10" s="25">
        <f>C11+C12</f>
        <v>0.02</v>
      </c>
      <c r="D10" s="26">
        <f>D11+D12</f>
        <v>0</v>
      </c>
      <c r="E10" s="27">
        <f>E11+E12</f>
        <v>0</v>
      </c>
      <c r="F10" s="10"/>
      <c r="G10" s="23" t="s">
        <v>89</v>
      </c>
    </row>
    <row r="11" spans="1:7">
      <c r="A11" s="23"/>
      <c r="B11" s="29" t="s">
        <v>82</v>
      </c>
      <c r="C11" s="30">
        <v>0.01</v>
      </c>
      <c r="D11" s="7"/>
      <c r="E11" s="27">
        <f>ROUND(D11*$E$61,2)</f>
        <v>0</v>
      </c>
      <c r="F11" s="10"/>
      <c r="G11" s="23" t="s">
        <v>19</v>
      </c>
    </row>
    <row r="12" spans="1:7">
      <c r="A12" s="23"/>
      <c r="B12" s="29" t="s">
        <v>38</v>
      </c>
      <c r="C12" s="30">
        <f>SUM(C13:C14)</f>
        <v>0.01</v>
      </c>
      <c r="D12" s="26">
        <f>SUM(D13:D14)</f>
        <v>0</v>
      </c>
      <c r="E12" s="27">
        <f>E13+E14</f>
        <v>0</v>
      </c>
      <c r="F12" s="10"/>
      <c r="G12" s="23" t="s">
        <v>19</v>
      </c>
    </row>
    <row r="13" spans="1:7">
      <c r="A13" s="23"/>
      <c r="B13" s="28" t="s">
        <v>39</v>
      </c>
      <c r="C13" s="26">
        <v>5.0000000000000001E-3</v>
      </c>
      <c r="D13" s="7"/>
      <c r="E13" s="27">
        <f>ROUND(D13*$E$61,2)</f>
        <v>0</v>
      </c>
      <c r="F13" s="10"/>
      <c r="G13" s="23" t="s">
        <v>19</v>
      </c>
    </row>
    <row r="14" spans="1:7">
      <c r="A14" s="23"/>
      <c r="B14" s="28" t="s">
        <v>40</v>
      </c>
      <c r="C14" s="26">
        <v>5.0000000000000001E-3</v>
      </c>
      <c r="D14" s="7"/>
      <c r="E14" s="27">
        <f>ROUND(D14*$E$61,2)</f>
        <v>0</v>
      </c>
      <c r="F14" s="10"/>
      <c r="G14" s="23" t="s">
        <v>19</v>
      </c>
    </row>
    <row r="15" spans="1:7">
      <c r="A15" s="23" t="s">
        <v>41</v>
      </c>
      <c r="B15" s="24" t="s">
        <v>42</v>
      </c>
      <c r="C15" s="25">
        <f>C16+C22+C31+C40+C44</f>
        <v>0.86599999999999999</v>
      </c>
      <c r="D15" s="26">
        <f>D16+D22+D31+D40+D44</f>
        <v>0</v>
      </c>
      <c r="E15" s="27">
        <f>E16+E22+E31+E40+E44</f>
        <v>0</v>
      </c>
      <c r="F15" s="10"/>
      <c r="G15" s="23" t="s">
        <v>89</v>
      </c>
    </row>
    <row r="16" spans="1:7">
      <c r="A16" s="23"/>
      <c r="B16" s="29" t="s">
        <v>43</v>
      </c>
      <c r="C16" s="30">
        <f>SUM(C17:C21)</f>
        <v>0.11600000000000001</v>
      </c>
      <c r="D16" s="26">
        <f>SUM(D17:D21)</f>
        <v>0</v>
      </c>
      <c r="E16" s="27">
        <f>SUM(E17:E21)</f>
        <v>0</v>
      </c>
      <c r="F16" s="10"/>
      <c r="G16" s="23" t="s">
        <v>89</v>
      </c>
    </row>
    <row r="17" spans="1:7" ht="22.8">
      <c r="A17" s="23"/>
      <c r="B17" s="28" t="s">
        <v>48</v>
      </c>
      <c r="C17" s="26">
        <v>1.4999999999999999E-2</v>
      </c>
      <c r="D17" s="7"/>
      <c r="E17" s="27">
        <f>ROUND(D17*$E$61,2)</f>
        <v>0</v>
      </c>
      <c r="F17" s="31" t="s">
        <v>89</v>
      </c>
      <c r="G17" s="32" t="s">
        <v>1</v>
      </c>
    </row>
    <row r="18" spans="1:7" ht="22.8">
      <c r="A18" s="23"/>
      <c r="B18" s="28" t="s">
        <v>49</v>
      </c>
      <c r="C18" s="26">
        <v>3.5000000000000003E-2</v>
      </c>
      <c r="D18" s="7"/>
      <c r="E18" s="27">
        <f>ROUND(D18*$E$61,2)</f>
        <v>0</v>
      </c>
      <c r="F18" s="10"/>
      <c r="G18" s="32" t="s">
        <v>3</v>
      </c>
    </row>
    <row r="19" spans="1:7" ht="22.8">
      <c r="A19" s="23"/>
      <c r="B19" s="28" t="s">
        <v>50</v>
      </c>
      <c r="C19" s="26">
        <v>2.3E-2</v>
      </c>
      <c r="D19" s="7"/>
      <c r="E19" s="27">
        <f>ROUND(D19*$E$61,2)</f>
        <v>0</v>
      </c>
      <c r="F19" s="31" t="s">
        <v>89</v>
      </c>
      <c r="G19" s="32" t="s">
        <v>4</v>
      </c>
    </row>
    <row r="20" spans="1:7" ht="22.8">
      <c r="A20" s="23"/>
      <c r="B20" s="28" t="s">
        <v>51</v>
      </c>
      <c r="C20" s="26">
        <v>3.2000000000000001E-2</v>
      </c>
      <c r="D20" s="7"/>
      <c r="E20" s="27">
        <f>ROUND(D20*$E$61,2)</f>
        <v>0</v>
      </c>
      <c r="F20" s="31" t="s">
        <v>89</v>
      </c>
      <c r="G20" s="32" t="s">
        <v>94</v>
      </c>
    </row>
    <row r="21" spans="1:7" ht="22.8">
      <c r="A21" s="23"/>
      <c r="B21" s="28" t="s">
        <v>52</v>
      </c>
      <c r="C21" s="26">
        <v>1.0999999999999999E-2</v>
      </c>
      <c r="D21" s="7"/>
      <c r="E21" s="27">
        <f>ROUND(D21*$E$61,2)</f>
        <v>0</v>
      </c>
      <c r="F21" s="31" t="s">
        <v>89</v>
      </c>
      <c r="G21" s="32" t="s">
        <v>17</v>
      </c>
    </row>
    <row r="22" spans="1:7">
      <c r="A22" s="23"/>
      <c r="B22" s="29" t="s">
        <v>44</v>
      </c>
      <c r="C22" s="30">
        <f>SUM(C23:C30)</f>
        <v>0.23700000000000004</v>
      </c>
      <c r="D22" s="26">
        <f>SUM(D23:D30)</f>
        <v>0</v>
      </c>
      <c r="E22" s="27">
        <f>SUM(E23:E30)</f>
        <v>0</v>
      </c>
      <c r="F22" s="10"/>
      <c r="G22" s="23" t="s">
        <v>89</v>
      </c>
    </row>
    <row r="23" spans="1:7" ht="22.8">
      <c r="A23" s="23"/>
      <c r="B23" s="28" t="s">
        <v>53</v>
      </c>
      <c r="C23" s="26">
        <v>0.08</v>
      </c>
      <c r="D23" s="7"/>
      <c r="E23" s="27">
        <f t="shared" ref="E23:E30" si="0">ROUND(D23*$E$61,2)</f>
        <v>0</v>
      </c>
      <c r="F23" s="31" t="s">
        <v>89</v>
      </c>
      <c r="G23" s="32" t="s">
        <v>5</v>
      </c>
    </row>
    <row r="24" spans="1:7" ht="22.8">
      <c r="A24" s="23"/>
      <c r="B24" s="28" t="s">
        <v>97</v>
      </c>
      <c r="C24" s="26">
        <v>6.5000000000000002E-2</v>
      </c>
      <c r="D24" s="7"/>
      <c r="E24" s="27">
        <f t="shared" si="0"/>
        <v>0</v>
      </c>
      <c r="F24" s="31" t="s">
        <v>89</v>
      </c>
      <c r="G24" s="32" t="s">
        <v>6</v>
      </c>
    </row>
    <row r="25" spans="1:7" ht="22.8">
      <c r="A25" s="23"/>
      <c r="B25" s="28" t="s">
        <v>96</v>
      </c>
      <c r="C25" s="26">
        <v>0.02</v>
      </c>
      <c r="D25" s="7"/>
      <c r="E25" s="27">
        <f t="shared" si="0"/>
        <v>0</v>
      </c>
      <c r="F25" s="31" t="s">
        <v>89</v>
      </c>
      <c r="G25" s="32" t="s">
        <v>7</v>
      </c>
    </row>
    <row r="26" spans="1:7" ht="22.8">
      <c r="A26" s="23"/>
      <c r="B26" s="28" t="s">
        <v>98</v>
      </c>
      <c r="C26" s="26">
        <v>0.01</v>
      </c>
      <c r="D26" s="7"/>
      <c r="E26" s="27">
        <f t="shared" si="0"/>
        <v>0</v>
      </c>
      <c r="F26" s="31" t="s">
        <v>89</v>
      </c>
      <c r="G26" s="32" t="s">
        <v>10</v>
      </c>
    </row>
    <row r="27" spans="1:7" ht="22.8">
      <c r="A27" s="23"/>
      <c r="B27" s="28" t="s">
        <v>99</v>
      </c>
      <c r="C27" s="26">
        <v>0.01</v>
      </c>
      <c r="D27" s="7"/>
      <c r="E27" s="27">
        <f t="shared" si="0"/>
        <v>0</v>
      </c>
      <c r="F27" s="31" t="s">
        <v>89</v>
      </c>
      <c r="G27" s="32" t="s">
        <v>8</v>
      </c>
    </row>
    <row r="28" spans="1:7" ht="22.8">
      <c r="A28" s="23"/>
      <c r="B28" s="28" t="s">
        <v>100</v>
      </c>
      <c r="C28" s="26">
        <v>0.01</v>
      </c>
      <c r="D28" s="7"/>
      <c r="E28" s="27">
        <f t="shared" si="0"/>
        <v>0</v>
      </c>
      <c r="F28" s="31" t="s">
        <v>89</v>
      </c>
      <c r="G28" s="32" t="s">
        <v>9</v>
      </c>
    </row>
    <row r="29" spans="1:7" ht="22.8">
      <c r="A29" s="23"/>
      <c r="B29" s="28" t="s">
        <v>101</v>
      </c>
      <c r="C29" s="26">
        <v>1.2E-2</v>
      </c>
      <c r="D29" s="7"/>
      <c r="E29" s="27">
        <f t="shared" si="0"/>
        <v>0</v>
      </c>
      <c r="F29" s="31" t="s">
        <v>89</v>
      </c>
      <c r="G29" s="32" t="s">
        <v>11</v>
      </c>
    </row>
    <row r="30" spans="1:7" ht="22.8">
      <c r="A30" s="23"/>
      <c r="B30" s="28" t="s">
        <v>102</v>
      </c>
      <c r="C30" s="26">
        <v>0.03</v>
      </c>
      <c r="D30" s="7"/>
      <c r="E30" s="27">
        <f t="shared" si="0"/>
        <v>0</v>
      </c>
      <c r="F30" s="31" t="s">
        <v>89</v>
      </c>
      <c r="G30" s="32" t="s">
        <v>103</v>
      </c>
    </row>
    <row r="31" spans="1:7">
      <c r="A31" s="23"/>
      <c r="B31" s="29" t="s">
        <v>45</v>
      </c>
      <c r="C31" s="30">
        <f>SUM(C32:C39)</f>
        <v>0.21099999999999999</v>
      </c>
      <c r="D31" s="26">
        <f>SUM(D32:D39)</f>
        <v>0</v>
      </c>
      <c r="E31" s="27">
        <f>SUM(E32:E39)</f>
        <v>0</v>
      </c>
      <c r="F31" s="10"/>
      <c r="G31" s="23" t="s">
        <v>89</v>
      </c>
    </row>
    <row r="32" spans="1:7" ht="22.8">
      <c r="A32" s="23"/>
      <c r="B32" s="28" t="s">
        <v>54</v>
      </c>
      <c r="C32" s="26">
        <v>5.3999999999999999E-2</v>
      </c>
      <c r="D32" s="7"/>
      <c r="E32" s="27">
        <f t="shared" ref="E32:E39" si="1">ROUND(D32*$E$61,2)</f>
        <v>0</v>
      </c>
      <c r="F32" s="31" t="s">
        <v>89</v>
      </c>
      <c r="G32" s="32" t="s">
        <v>11</v>
      </c>
    </row>
    <row r="33" spans="1:7" ht="22.8">
      <c r="A33" s="23"/>
      <c r="B33" s="28" t="s">
        <v>55</v>
      </c>
      <c r="C33" s="26">
        <v>1.2E-2</v>
      </c>
      <c r="D33" s="7"/>
      <c r="E33" s="27">
        <f t="shared" si="1"/>
        <v>0</v>
      </c>
      <c r="F33" s="31" t="s">
        <v>89</v>
      </c>
      <c r="G33" s="32" t="s">
        <v>15</v>
      </c>
    </row>
    <row r="34" spans="1:7" ht="22.8">
      <c r="A34" s="23"/>
      <c r="B34" s="28" t="s">
        <v>104</v>
      </c>
      <c r="C34" s="26">
        <v>0.02</v>
      </c>
      <c r="D34" s="7"/>
      <c r="E34" s="27">
        <f t="shared" si="1"/>
        <v>0</v>
      </c>
      <c r="F34" s="31" t="s">
        <v>89</v>
      </c>
      <c r="G34" s="32" t="s">
        <v>12</v>
      </c>
    </row>
    <row r="35" spans="1:7" ht="22.8">
      <c r="A35" s="23"/>
      <c r="B35" s="28" t="s">
        <v>56</v>
      </c>
      <c r="C35" s="26">
        <v>2.5000000000000001E-2</v>
      </c>
      <c r="D35" s="7"/>
      <c r="E35" s="27">
        <f t="shared" si="1"/>
        <v>0</v>
      </c>
      <c r="F35" s="31" t="s">
        <v>89</v>
      </c>
      <c r="G35" s="32" t="s">
        <v>11</v>
      </c>
    </row>
    <row r="36" spans="1:7" ht="22.8">
      <c r="A36" s="23"/>
      <c r="B36" s="28" t="s">
        <v>57</v>
      </c>
      <c r="C36" s="26">
        <v>0.03</v>
      </c>
      <c r="D36" s="7"/>
      <c r="E36" s="27">
        <f t="shared" si="1"/>
        <v>0</v>
      </c>
      <c r="F36" s="31" t="s">
        <v>89</v>
      </c>
      <c r="G36" s="32" t="s">
        <v>17</v>
      </c>
    </row>
    <row r="37" spans="1:7" ht="22.8">
      <c r="A37" s="23"/>
      <c r="B37" s="28" t="s">
        <v>58</v>
      </c>
      <c r="C37" s="26">
        <v>4.4999999999999998E-2</v>
      </c>
      <c r="D37" s="7"/>
      <c r="E37" s="27">
        <f t="shared" si="1"/>
        <v>0</v>
      </c>
      <c r="F37" s="31" t="s">
        <v>89</v>
      </c>
      <c r="G37" s="32" t="s">
        <v>13</v>
      </c>
    </row>
    <row r="38" spans="1:7" ht="22.8">
      <c r="A38" s="23"/>
      <c r="B38" s="28" t="s">
        <v>59</v>
      </c>
      <c r="C38" s="26">
        <v>0.02</v>
      </c>
      <c r="D38" s="7"/>
      <c r="E38" s="27">
        <f t="shared" si="1"/>
        <v>0</v>
      </c>
      <c r="F38" s="31" t="s">
        <v>89</v>
      </c>
      <c r="G38" s="32" t="s">
        <v>14</v>
      </c>
    </row>
    <row r="39" spans="1:7" ht="22.8">
      <c r="A39" s="23"/>
      <c r="B39" s="28" t="s">
        <v>60</v>
      </c>
      <c r="C39" s="26">
        <v>5.0000000000000001E-3</v>
      </c>
      <c r="D39" s="7"/>
      <c r="E39" s="27">
        <f t="shared" si="1"/>
        <v>0</v>
      </c>
      <c r="F39" s="31" t="s">
        <v>89</v>
      </c>
      <c r="G39" s="32" t="s">
        <v>17</v>
      </c>
    </row>
    <row r="40" spans="1:7">
      <c r="A40" s="23"/>
      <c r="B40" s="29" t="s">
        <v>46</v>
      </c>
      <c r="C40" s="30">
        <f>SUM(C41:C43)</f>
        <v>6.5000000000000002E-2</v>
      </c>
      <c r="D40" s="26">
        <f>SUM(D41:D43)</f>
        <v>0</v>
      </c>
      <c r="E40" s="27">
        <f>SUM(E41:E43)</f>
        <v>0</v>
      </c>
      <c r="F40" s="10"/>
      <c r="G40" s="23" t="s">
        <v>89</v>
      </c>
    </row>
    <row r="41" spans="1:7" ht="22.8">
      <c r="A41" s="23"/>
      <c r="B41" s="28" t="s">
        <v>61</v>
      </c>
      <c r="C41" s="26">
        <v>0.04</v>
      </c>
      <c r="D41" s="7"/>
      <c r="E41" s="27">
        <f>ROUND(D41*$E$61,2)</f>
        <v>0</v>
      </c>
      <c r="F41" s="31" t="s">
        <v>89</v>
      </c>
      <c r="G41" s="32" t="s">
        <v>16</v>
      </c>
    </row>
    <row r="42" spans="1:7" ht="22.8">
      <c r="A42" s="23"/>
      <c r="B42" s="28" t="s">
        <v>63</v>
      </c>
      <c r="C42" s="26">
        <v>0.01</v>
      </c>
      <c r="D42" s="7"/>
      <c r="E42" s="27">
        <f>ROUND(D42*$E$61,2)</f>
        <v>0</v>
      </c>
      <c r="F42" s="31" t="s">
        <v>89</v>
      </c>
      <c r="G42" s="32" t="s">
        <v>18</v>
      </c>
    </row>
    <row r="43" spans="1:7" ht="22.8">
      <c r="A43" s="23"/>
      <c r="B43" s="28" t="s">
        <v>62</v>
      </c>
      <c r="C43" s="26">
        <v>1.4999999999999999E-2</v>
      </c>
      <c r="D43" s="7"/>
      <c r="E43" s="27">
        <f>ROUND(D43*$E$61,2)</f>
        <v>0</v>
      </c>
      <c r="F43" s="31" t="s">
        <v>89</v>
      </c>
      <c r="G43" s="32" t="s">
        <v>2</v>
      </c>
    </row>
    <row r="44" spans="1:7">
      <c r="A44" s="23"/>
      <c r="B44" s="29" t="s">
        <v>47</v>
      </c>
      <c r="C44" s="30">
        <f>SUM(C45:C48)</f>
        <v>0.23699999999999999</v>
      </c>
      <c r="D44" s="26">
        <f>SUM(D45:D48)</f>
        <v>0</v>
      </c>
      <c r="E44" s="27">
        <f>SUM(E45:E48)</f>
        <v>0</v>
      </c>
      <c r="F44" s="10"/>
      <c r="G44" s="23" t="s">
        <v>89</v>
      </c>
    </row>
    <row r="45" spans="1:7" ht="22.8">
      <c r="A45" s="23"/>
      <c r="B45" s="28" t="s">
        <v>64</v>
      </c>
      <c r="C45" s="26">
        <v>6.5000000000000002E-2</v>
      </c>
      <c r="D45" s="7"/>
      <c r="E45" s="27">
        <f>ROUND(D45*$E$61,2)</f>
        <v>0</v>
      </c>
      <c r="F45" s="31" t="s">
        <v>89</v>
      </c>
      <c r="G45" s="32" t="s">
        <v>105</v>
      </c>
    </row>
    <row r="46" spans="1:7" ht="22.8">
      <c r="A46" s="23"/>
      <c r="B46" s="28" t="s">
        <v>65</v>
      </c>
      <c r="C46" s="26">
        <v>0.11</v>
      </c>
      <c r="D46" s="7"/>
      <c r="E46" s="27">
        <f>ROUND(D46*$E$61,2)</f>
        <v>0</v>
      </c>
      <c r="F46" s="31" t="s">
        <v>89</v>
      </c>
      <c r="G46" s="32" t="s">
        <v>106</v>
      </c>
    </row>
    <row r="47" spans="1:7" ht="22.8">
      <c r="A47" s="23"/>
      <c r="B47" s="28" t="s">
        <v>66</v>
      </c>
      <c r="C47" s="26">
        <v>0.02</v>
      </c>
      <c r="D47" s="7"/>
      <c r="E47" s="27">
        <f>ROUND(D47*$E$61,2)</f>
        <v>0</v>
      </c>
      <c r="F47" s="31" t="s">
        <v>89</v>
      </c>
      <c r="G47" s="32" t="s">
        <v>18</v>
      </c>
    </row>
    <row r="48" spans="1:7" ht="22.8">
      <c r="A48" s="23"/>
      <c r="B48" s="28" t="s">
        <v>67</v>
      </c>
      <c r="C48" s="26">
        <v>4.2000000000000003E-2</v>
      </c>
      <c r="D48" s="7"/>
      <c r="E48" s="27">
        <f>ROUND(D48*$E$61,2)</f>
        <v>0</v>
      </c>
      <c r="F48" s="31" t="s">
        <v>89</v>
      </c>
      <c r="G48" s="32" t="s">
        <v>18</v>
      </c>
    </row>
    <row r="49" spans="1:7">
      <c r="A49" s="23" t="s">
        <v>68</v>
      </c>
      <c r="B49" s="24" t="s">
        <v>69</v>
      </c>
      <c r="C49" s="25">
        <f>SUM(C50:C54)</f>
        <v>3.0000000000000002E-2</v>
      </c>
      <c r="D49" s="26">
        <f>SUM(D50:D54)</f>
        <v>0</v>
      </c>
      <c r="E49" s="27">
        <f>SUM(E50:E54)</f>
        <v>0</v>
      </c>
      <c r="F49" s="10"/>
      <c r="G49" s="23" t="s">
        <v>89</v>
      </c>
    </row>
    <row r="50" spans="1:7" ht="22.8">
      <c r="A50" s="23"/>
      <c r="B50" s="28" t="s">
        <v>70</v>
      </c>
      <c r="C50" s="26">
        <v>6.0000000000000001E-3</v>
      </c>
      <c r="D50" s="7"/>
      <c r="E50" s="27">
        <f t="shared" ref="E50:E54" si="2">ROUND(D50*$E$61,2)</f>
        <v>0</v>
      </c>
      <c r="F50" s="31" t="s">
        <v>89</v>
      </c>
      <c r="G50" s="32" t="s">
        <v>2</v>
      </c>
    </row>
    <row r="51" spans="1:7" ht="22.8">
      <c r="A51" s="23"/>
      <c r="B51" s="28" t="s">
        <v>71</v>
      </c>
      <c r="C51" s="26">
        <v>6.0000000000000001E-3</v>
      </c>
      <c r="D51" s="7"/>
      <c r="E51" s="27">
        <f t="shared" si="2"/>
        <v>0</v>
      </c>
      <c r="F51" s="31" t="s">
        <v>89</v>
      </c>
      <c r="G51" s="32" t="s">
        <v>2</v>
      </c>
    </row>
    <row r="52" spans="1:7" ht="22.8">
      <c r="A52" s="23"/>
      <c r="B52" s="28" t="s">
        <v>72</v>
      </c>
      <c r="C52" s="26">
        <v>5.0000000000000001E-3</v>
      </c>
      <c r="D52" s="7"/>
      <c r="E52" s="27">
        <f t="shared" si="2"/>
        <v>0</v>
      </c>
      <c r="F52" s="31" t="s">
        <v>89</v>
      </c>
      <c r="G52" s="32" t="s">
        <v>2</v>
      </c>
    </row>
    <row r="53" spans="1:7" ht="22.8">
      <c r="A53" s="23"/>
      <c r="B53" s="28" t="s">
        <v>73</v>
      </c>
      <c r="C53" s="26">
        <v>0.01</v>
      </c>
      <c r="D53" s="7"/>
      <c r="E53" s="27">
        <f t="shared" si="2"/>
        <v>0</v>
      </c>
      <c r="F53" s="31" t="s">
        <v>89</v>
      </c>
      <c r="G53" s="32" t="s">
        <v>2</v>
      </c>
    </row>
    <row r="54" spans="1:7" ht="22.8">
      <c r="A54" s="23"/>
      <c r="B54" s="28" t="s">
        <v>74</v>
      </c>
      <c r="C54" s="26">
        <v>3.0000000000000001E-3</v>
      </c>
      <c r="D54" s="7"/>
      <c r="E54" s="27">
        <f t="shared" si="2"/>
        <v>0</v>
      </c>
      <c r="F54" s="31" t="s">
        <v>89</v>
      </c>
      <c r="G54" s="32" t="s">
        <v>2</v>
      </c>
    </row>
    <row r="55" spans="1:7">
      <c r="A55" s="23" t="s">
        <v>76</v>
      </c>
      <c r="B55" s="24" t="s">
        <v>75</v>
      </c>
      <c r="C55" s="25">
        <f>SUM(C56:C60)</f>
        <v>4.4000000000000004E-2</v>
      </c>
      <c r="D55" s="26">
        <f>SUM(D56:D60)</f>
        <v>0</v>
      </c>
      <c r="E55" s="27">
        <f>SUM(E56:E60)</f>
        <v>0</v>
      </c>
      <c r="F55" s="23" t="s">
        <v>35</v>
      </c>
      <c r="G55" s="23" t="s">
        <v>89</v>
      </c>
    </row>
    <row r="56" spans="1:7" ht="22.8">
      <c r="A56" s="23"/>
      <c r="B56" s="28" t="s">
        <v>85</v>
      </c>
      <c r="C56" s="26">
        <v>1.4999999999999999E-2</v>
      </c>
      <c r="D56" s="7"/>
      <c r="E56" s="27">
        <f t="shared" ref="E56:E60" si="3">ROUND(D56*$E$61,2)</f>
        <v>0</v>
      </c>
      <c r="F56" s="10"/>
      <c r="G56" s="32" t="s">
        <v>2</v>
      </c>
    </row>
    <row r="57" spans="1:7" ht="22.8">
      <c r="A57" s="23"/>
      <c r="B57" s="28" t="s">
        <v>77</v>
      </c>
      <c r="C57" s="26">
        <v>2E-3</v>
      </c>
      <c r="D57" s="7"/>
      <c r="E57" s="27">
        <f t="shared" si="3"/>
        <v>0</v>
      </c>
      <c r="F57" s="10"/>
      <c r="G57" s="32" t="s">
        <v>2</v>
      </c>
    </row>
    <row r="58" spans="1:7" ht="22.8">
      <c r="A58" s="23"/>
      <c r="B58" s="28" t="s">
        <v>78</v>
      </c>
      <c r="C58" s="26">
        <v>2E-3</v>
      </c>
      <c r="D58" s="7"/>
      <c r="E58" s="27">
        <f t="shared" si="3"/>
        <v>0</v>
      </c>
      <c r="F58" s="10"/>
      <c r="G58" s="32" t="s">
        <v>2</v>
      </c>
    </row>
    <row r="59" spans="1:7" ht="22.8">
      <c r="A59" s="23"/>
      <c r="B59" s="28" t="s">
        <v>81</v>
      </c>
      <c r="C59" s="26">
        <v>5.0000000000000001E-3</v>
      </c>
      <c r="D59" s="7"/>
      <c r="E59" s="27">
        <f t="shared" si="3"/>
        <v>0</v>
      </c>
      <c r="F59" s="10"/>
      <c r="G59" s="32" t="s">
        <v>2</v>
      </c>
    </row>
    <row r="60" spans="1:7" ht="23.4" thickBot="1">
      <c r="A60" s="23"/>
      <c r="B60" s="33" t="s">
        <v>83</v>
      </c>
      <c r="C60" s="34">
        <v>0.02</v>
      </c>
      <c r="D60" s="8"/>
      <c r="E60" s="35">
        <f t="shared" si="3"/>
        <v>0</v>
      </c>
      <c r="F60" s="11"/>
      <c r="G60" s="32" t="s">
        <v>2</v>
      </c>
    </row>
    <row r="61" spans="1:7" ht="15.6" thickTop="1" thickBot="1">
      <c r="A61" s="23" t="s">
        <v>79</v>
      </c>
      <c r="B61" s="36" t="s">
        <v>80</v>
      </c>
      <c r="C61" s="37">
        <f>C55+C49+C15+C10+C6</f>
        <v>1</v>
      </c>
      <c r="D61" s="38">
        <f>D55+D49+D15+D10+D6</f>
        <v>0</v>
      </c>
      <c r="E61" s="9"/>
      <c r="F61" s="39"/>
      <c r="G61" s="39" t="s">
        <v>93</v>
      </c>
    </row>
    <row r="62" spans="1:7" ht="15" thickTop="1">
      <c r="A62" s="23"/>
      <c r="B62" s="36" t="s">
        <v>86</v>
      </c>
      <c r="C62" s="40"/>
      <c r="D62" s="41"/>
      <c r="E62" s="12">
        <f>E63+E64</f>
        <v>0</v>
      </c>
      <c r="F62" s="39"/>
      <c r="G62" s="39" t="s">
        <v>93</v>
      </c>
    </row>
    <row r="63" spans="1:7">
      <c r="A63" s="23"/>
      <c r="B63" s="29" t="s">
        <v>87</v>
      </c>
      <c r="C63" s="30">
        <v>0.08</v>
      </c>
      <c r="D63" s="26">
        <v>0.08</v>
      </c>
      <c r="E63" s="42"/>
      <c r="F63" s="23"/>
      <c r="G63" s="23" t="s">
        <v>93</v>
      </c>
    </row>
    <row r="64" spans="1:7" ht="15" thickBot="1">
      <c r="A64" s="23"/>
      <c r="B64" s="29" t="s">
        <v>88</v>
      </c>
      <c r="C64" s="30">
        <v>0.23</v>
      </c>
      <c r="D64" s="26">
        <v>0.23</v>
      </c>
      <c r="E64" s="42"/>
      <c r="F64" s="23"/>
      <c r="G64" s="23" t="s">
        <v>93</v>
      </c>
    </row>
    <row r="65" spans="1:7" ht="15" thickTop="1">
      <c r="A65" s="23"/>
      <c r="B65" s="36" t="s">
        <v>0</v>
      </c>
      <c r="C65" s="40"/>
      <c r="D65" s="41"/>
      <c r="E65" s="13">
        <f>SUM(E61+E62)</f>
        <v>0</v>
      </c>
      <c r="F65" s="39"/>
      <c r="G65" s="39" t="s">
        <v>93</v>
      </c>
    </row>
    <row r="66" spans="1:7">
      <c r="C66" s="3"/>
      <c r="D66" s="4"/>
      <c r="E66" s="5"/>
    </row>
    <row r="67" spans="1:7" ht="28.8" customHeight="1">
      <c r="B67" s="14" t="s">
        <v>91</v>
      </c>
      <c r="C67" s="15"/>
      <c r="D67" s="15"/>
      <c r="E67" s="15"/>
      <c r="F67" s="15"/>
      <c r="G67" s="15"/>
    </row>
    <row r="68" spans="1:7" ht="87.6" customHeight="1">
      <c r="B68" s="16" t="s">
        <v>107</v>
      </c>
      <c r="C68" s="16"/>
      <c r="D68" s="16"/>
      <c r="E68" s="16"/>
      <c r="F68" s="16"/>
      <c r="G68" s="16"/>
    </row>
    <row r="69" spans="1:7" ht="28.8" customHeight="1">
      <c r="B69" s="14" t="s">
        <v>95</v>
      </c>
      <c r="C69" s="15"/>
      <c r="D69" s="15"/>
      <c r="E69" s="15"/>
      <c r="F69" s="15"/>
      <c r="G69" s="15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11">
    <mergeCell ref="A1:G1"/>
    <mergeCell ref="A2:G2"/>
    <mergeCell ref="D4:E4"/>
    <mergeCell ref="C4:C5"/>
    <mergeCell ref="F4:F5"/>
    <mergeCell ref="G4:G5"/>
    <mergeCell ref="B67:G67"/>
    <mergeCell ref="B68:G68"/>
    <mergeCell ref="B69:G69"/>
    <mergeCell ref="A4:B4"/>
    <mergeCell ref="A3:G3"/>
  </mergeCells>
  <pageMargins left="0.39370078740157483" right="0.39370078740157483" top="0.98425196850393704" bottom="0.78740157480314965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Buczyńska</dc:creator>
  <cp:lastModifiedBy>AStanczyk</cp:lastModifiedBy>
  <cp:lastPrinted>2019-05-13T10:16:31Z</cp:lastPrinted>
  <dcterms:created xsi:type="dcterms:W3CDTF">2019-04-30T06:34:38Z</dcterms:created>
  <dcterms:modified xsi:type="dcterms:W3CDTF">2020-04-28T09:34:50Z</dcterms:modified>
</cp:coreProperties>
</file>